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\\10.0.1.141\compartilhamento\Licitações 2022\PMA\1TOMADA DE PREÇOS\Tomada de Preços  nº 005-2022 - Construção de Contenção\ANEXO I - PROJETO BÁSICO\"/>
    </mc:Choice>
  </mc:AlternateContent>
  <xr:revisionPtr revIDLastSave="0" documentId="13_ncr:1_{47949E45-9B29-441B-A0C2-7F994795BC44}" xr6:coauthVersionLast="47" xr6:coauthVersionMax="47" xr10:uidLastSave="{00000000-0000-0000-0000-000000000000}"/>
  <bookViews>
    <workbookView xWindow="-120" yWindow="-120" windowWidth="19440" windowHeight="15000" tabRatio="726" activeTab="2" xr2:uid="{00000000-000D-0000-FFFF-FFFF00000000}"/>
  </bookViews>
  <sheets>
    <sheet name="Anexo IB -Planilha Orçamentaria" sheetId="2" r:id="rId1"/>
    <sheet name="Anexo IC- Cronograma" sheetId="3" r:id="rId2"/>
    <sheet name="Anexo ID- ComposiçãoBDI" sheetId="4" r:id="rId3"/>
    <sheet name="Anexo IE-Memoria de Calculo" sheetId="1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" l="1"/>
  <c r="G13" i="1"/>
  <c r="H14" i="2" s="1"/>
  <c r="L14" i="2" l="1"/>
  <c r="L13" i="2" s="1"/>
  <c r="K14" i="2"/>
  <c r="K13" i="2" s="1"/>
  <c r="J18" i="2"/>
  <c r="J16" i="2"/>
  <c r="D21" i="4" l="1"/>
  <c r="B10" i="2" l="1"/>
  <c r="F22" i="1" l="1"/>
  <c r="H18" i="2" s="1"/>
  <c r="H17" i="1"/>
  <c r="H16" i="2" s="1"/>
  <c r="K16" i="2" s="1"/>
  <c r="K15" i="2" l="1"/>
  <c r="L16" i="2"/>
  <c r="L15" i="2" s="1"/>
  <c r="K18" i="2"/>
  <c r="K17" i="2" s="1"/>
  <c r="L18" i="2"/>
  <c r="L17" i="2" s="1"/>
  <c r="L19" i="2" s="1"/>
  <c r="C12" i="3" s="1"/>
  <c r="C13" i="3" l="1"/>
  <c r="K19" i="2"/>
</calcChain>
</file>

<file path=xl/sharedStrings.xml><?xml version="1.0" encoding="utf-8"?>
<sst xmlns="http://schemas.openxmlformats.org/spreadsheetml/2006/main" count="107" uniqueCount="74">
  <si>
    <t>Obra:</t>
  </si>
  <si>
    <t>1.1</t>
  </si>
  <si>
    <t xml:space="preserve">Aterro </t>
  </si>
  <si>
    <t>Altura</t>
  </si>
  <si>
    <t>Comp.</t>
  </si>
  <si>
    <t>Largura</t>
  </si>
  <si>
    <t>M3</t>
  </si>
  <si>
    <t>x</t>
  </si>
  <si>
    <t>=</t>
  </si>
  <si>
    <t>1.2</t>
  </si>
  <si>
    <t xml:space="preserve">Composição de Estaqueamento para contenção </t>
  </si>
  <si>
    <t>M2</t>
  </si>
  <si>
    <t>1.0</t>
  </si>
  <si>
    <t xml:space="preserve">Item </t>
  </si>
  <si>
    <t xml:space="preserve">Descrição </t>
  </si>
  <si>
    <t>Quant</t>
  </si>
  <si>
    <t>ATERRO MECANIZADO DE VALA COM ESCAVADEIRA HIDRÁULICA (CAPACIDADE DA CA M3 AS 70,90 ÇAMBA: 0,8 M³ / POTÊNCIA: 111 HP), LARGURA DE 1,5 A 2,5 M, PROFUNDIDAD E DE 4,5 A 6,0 M, COM SOLO ARGILO-ARENOSO. AF_05/2016</t>
  </si>
  <si>
    <t>2.0</t>
  </si>
  <si>
    <t xml:space="preserve">Contenção </t>
  </si>
  <si>
    <t xml:space="preserve">05.085.0015-0                                           </t>
  </si>
  <si>
    <t>2.1</t>
  </si>
  <si>
    <t xml:space="preserve">Ref. </t>
  </si>
  <si>
    <t>DESCRIÇÃO</t>
  </si>
  <si>
    <t>%</t>
  </si>
  <si>
    <t>ESTADO DO RIO DE JANEIRO</t>
  </si>
  <si>
    <t>PREFEITURA MUNICIPAL DE APERIBÉ</t>
  </si>
  <si>
    <t>Aperibé, 23 de setembro de 2022</t>
  </si>
  <si>
    <t xml:space="preserve">COMPOSIÇÃO   DO   B.D.I OBRAS CONVENCIONAIS  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</si>
  <si>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</si>
  <si>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</si>
  <si>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</si>
  <si>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</si>
  <si>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</si>
  <si>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</si>
  <si>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</si>
  <si>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</si>
  <si>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</si>
  <si>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</si>
  <si>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</si>
  <si>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</si>
  <si>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</si>
  <si>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</si>
  <si>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</si>
  <si>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Composição do BDI - Benefícios e Despesas Indiretas</t>
  </si>
  <si>
    <t>SETOR DE PROJETOS</t>
  </si>
  <si>
    <t>Leonardo Hermogenes Coelho</t>
  </si>
  <si>
    <t>Engenheiro Civil</t>
  </si>
  <si>
    <t>Mat.: 5858</t>
  </si>
  <si>
    <t>Contenção em Madeira de Rua no Bairro Derames</t>
  </si>
  <si>
    <t xml:space="preserve">30 dias </t>
  </si>
  <si>
    <t>EMOP Ag/22</t>
  </si>
  <si>
    <t>Valor Unitario</t>
  </si>
  <si>
    <t>Valor Unitario com BDI 23,69%</t>
  </si>
  <si>
    <t>Codigo</t>
  </si>
  <si>
    <t>Unidade</t>
  </si>
  <si>
    <t xml:space="preserve">Valor Total </t>
  </si>
  <si>
    <t>Total Geral</t>
  </si>
  <si>
    <t>Valor Total com BDI 23,69%</t>
  </si>
  <si>
    <t xml:space="preserve">ENSECADEIRA DE ESTACAS-PRANCHAS PECAS DE MADEIRA 3"X9",ENCAIXE,CAIXAS ATE 4,00M VAO,MEDIDA SUPERFICIE UTIL COBRINDO PAREDE CAIXA,ATE 4,50M DE PROFUNDIDADE,CRAVACAO EXECUTADA MANUALMENTE S/FICHA E EXTRACAO C/"TIRFOR" OU  MACACO.FORN.,EXECUCAO  E RETIRADA DOS MATERIAIS.ESTACAS USADAS 4 VEZES,GUIAS 3 VEZES E ESTRONCAS 3 VEZES
</t>
  </si>
  <si>
    <t>3.0</t>
  </si>
  <si>
    <t>3.1</t>
  </si>
  <si>
    <t>02.020.0001-0</t>
  </si>
  <si>
    <t>PLACA DE IDENTIFICACAO DE OBRA PUBLICA,INCLUSIVE PINTURA E SUPORTES DE MADEIRA.FORNECIMENTO E COLOCACAO</t>
  </si>
  <si>
    <t>Placa de obra</t>
  </si>
  <si>
    <t>1.3</t>
  </si>
  <si>
    <t>Administração Local</t>
  </si>
  <si>
    <t>Local e Data</t>
  </si>
  <si>
    <t>ANEXO IB - PLANILHA ORÇAMENTÁRIA</t>
  </si>
  <si>
    <t>TOMADA DE PREÇOS Nº __/2022 PMA</t>
  </si>
  <si>
    <t xml:space="preserve">ANEXO ID </t>
  </si>
  <si>
    <t>ANEXO IC - CRONOGRAMA FÍSICO-FINANCEIRO</t>
  </si>
  <si>
    <t xml:space="preserve">ANEXO IE - Memoria de Calculo </t>
  </si>
  <si>
    <t>TOMADA DE PREÇOS Nº 005/2022 PMA</t>
  </si>
  <si>
    <t>_______________________
Nome:
CPF: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</si>
</sst>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$&quot;\ * #,##0.00_-;\-&quot;R$&quot;\ * #,##0.00_-;_-&quot;R$&quot;\ * &quot;-&quot;??_-;_-@_-"/>
    <numFmt numFmtId="165" formatCode="&quot;R$&quot;\ #,##0.00"/>
    <numFmt numFmtId="166" formatCode="_(&quot;R$ &quot;* #,##0.00_);_(&quot;R$ &quot;* \(#,##0.00\);_(&quot;R$ &quot;* &quot;-&quot;??_);_(@_)"/>
    <numFmt numFmtId="167" formatCode="0.0000"/>
    <numFmt numFmtId="168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16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13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2" fillId="5" borderId="0" xfId="0" applyNumberFormat="1" applyFont="1" applyFill="1" applyAlignment="1">
      <alignment vertical="center"/>
    </xf>
    <xf numFmtId="10" fontId="2" fillId="5" borderId="0" xfId="0" applyNumberFormat="1" applyFont="1" applyFill="1" applyAlignment="1">
      <alignment vertical="center"/>
    </xf>
    <xf numFmtId="0" fontId="6" fillId="0" borderId="0" xfId="0" applyFont="1"/>
    <xf numFmtId="0" fontId="7" fillId="0" borderId="0" xfId="2"/>
    <xf numFmtId="0" fontId="8" fillId="0" borderId="0" xfId="2" applyFont="1"/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8" fillId="0" borderId="4" xfId="2" applyFont="1" applyBorder="1" applyAlignment="1">
      <alignment horizontal="left" vertical="center"/>
    </xf>
    <xf numFmtId="0" fontId="8" fillId="0" borderId="5" xfId="2" applyFont="1" applyBorder="1" applyAlignment="1">
      <alignment horizontal="center" vertical="center"/>
    </xf>
    <xf numFmtId="10" fontId="8" fillId="0" borderId="6" xfId="2" applyNumberFormat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10" fontId="8" fillId="0" borderId="0" xfId="2" applyNumberFormat="1" applyFont="1" applyAlignment="1">
      <alignment horizontal="center" vertical="center"/>
    </xf>
    <xf numFmtId="0" fontId="14" fillId="6" borderId="0" xfId="2" applyFont="1" applyFill="1" applyAlignment="1">
      <alignment horizontal="center"/>
    </xf>
    <xf numFmtId="0" fontId="8" fillId="0" borderId="7" xfId="2" applyFont="1" applyBorder="1" applyAlignment="1">
      <alignment horizontal="left" vertical="center"/>
    </xf>
    <xf numFmtId="0" fontId="8" fillId="0" borderId="8" xfId="2" applyFont="1" applyBorder="1" applyAlignment="1">
      <alignment horizontal="center" vertical="center"/>
    </xf>
    <xf numFmtId="10" fontId="8" fillId="0" borderId="9" xfId="2" applyNumberFormat="1" applyFont="1" applyBorder="1" applyAlignment="1">
      <alignment horizontal="center" vertical="center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center" vertical="center"/>
    </xf>
    <xf numFmtId="10" fontId="8" fillId="0" borderId="12" xfId="2" applyNumberFormat="1" applyFont="1" applyBorder="1" applyAlignment="1">
      <alignment horizontal="center" vertical="center"/>
    </xf>
    <xf numFmtId="0" fontId="8" fillId="0" borderId="13" xfId="2" applyFont="1" applyBorder="1" applyAlignment="1">
      <alignment horizontal="left" vertical="center"/>
    </xf>
    <xf numFmtId="0" fontId="8" fillId="0" borderId="14" xfId="2" applyFont="1" applyBorder="1" applyAlignment="1">
      <alignment horizontal="center" vertical="center"/>
    </xf>
    <xf numFmtId="10" fontId="8" fillId="0" borderId="15" xfId="2" applyNumberFormat="1" applyFont="1" applyBorder="1" applyAlignment="1">
      <alignment horizontal="center" vertical="center"/>
    </xf>
    <xf numFmtId="9" fontId="8" fillId="0" borderId="0" xfId="2" applyNumberFormat="1" applyFont="1"/>
    <xf numFmtId="0" fontId="8" fillId="0" borderId="16" xfId="2" applyFont="1" applyBorder="1" applyAlignment="1">
      <alignment vertical="center"/>
    </xf>
    <xf numFmtId="0" fontId="8" fillId="0" borderId="17" xfId="2" applyFont="1" applyBorder="1" applyAlignment="1">
      <alignment vertical="center"/>
    </xf>
    <xf numFmtId="10" fontId="8" fillId="0" borderId="18" xfId="2" applyNumberFormat="1" applyFont="1" applyBorder="1" applyAlignment="1">
      <alignment vertical="center"/>
    </xf>
    <xf numFmtId="0" fontId="8" fillId="0" borderId="0" xfId="2" applyFont="1" applyAlignment="1">
      <alignment vertical="center"/>
    </xf>
    <xf numFmtId="10" fontId="8" fillId="0" borderId="0" xfId="2" applyNumberFormat="1" applyFont="1" applyAlignment="1">
      <alignment vertical="center"/>
    </xf>
    <xf numFmtId="0" fontId="8" fillId="0" borderId="19" xfId="2" applyFont="1" applyBorder="1" applyAlignment="1">
      <alignment horizontal="left" vertical="center"/>
    </xf>
    <xf numFmtId="0" fontId="8" fillId="0" borderId="20" xfId="2" applyFont="1" applyBorder="1" applyAlignment="1">
      <alignment horizontal="left" vertical="center"/>
    </xf>
    <xf numFmtId="0" fontId="8" fillId="0" borderId="21" xfId="2" applyFont="1" applyBorder="1" applyAlignment="1">
      <alignment vertical="center"/>
    </xf>
    <xf numFmtId="10" fontId="12" fillId="0" borderId="24" xfId="2" applyNumberFormat="1" applyFont="1" applyBorder="1" applyAlignment="1">
      <alignment horizontal="center" vertical="center" wrapText="1"/>
    </xf>
    <xf numFmtId="10" fontId="12" fillId="0" borderId="0" xfId="2" applyNumberFormat="1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6" fillId="6" borderId="0" xfId="2" applyFont="1" applyFill="1" applyAlignment="1">
      <alignment horizontal="center" vertical="center" wrapText="1"/>
    </xf>
    <xf numFmtId="0" fontId="17" fillId="0" borderId="0" xfId="2" applyFont="1" applyAlignment="1">
      <alignment vertical="center"/>
    </xf>
    <xf numFmtId="0" fontId="15" fillId="0" borderId="0" xfId="2" applyFont="1"/>
    <xf numFmtId="2" fontId="8" fillId="6" borderId="0" xfId="2" applyNumberFormat="1" applyFont="1" applyFill="1" applyAlignment="1">
      <alignment horizontal="center" vertical="center"/>
    </xf>
    <xf numFmtId="0" fontId="7" fillId="0" borderId="0" xfId="2" applyAlignment="1">
      <alignment vertical="center"/>
    </xf>
    <xf numFmtId="2" fontId="12" fillId="6" borderId="0" xfId="2" applyNumberFormat="1" applyFont="1" applyFill="1" applyAlignment="1">
      <alignment horizontal="center" vertical="center"/>
    </xf>
    <xf numFmtId="10" fontId="1" fillId="5" borderId="0" xfId="0" applyNumberFormat="1" applyFont="1" applyFill="1" applyAlignment="1">
      <alignment horizontal="center" vertical="center"/>
    </xf>
    <xf numFmtId="166" fontId="1" fillId="5" borderId="0" xfId="0" applyNumberFormat="1" applyFont="1" applyFill="1" applyAlignment="1">
      <alignment horizontal="center" vertical="center"/>
    </xf>
    <xf numFmtId="0" fontId="2" fillId="2" borderId="26" xfId="0" applyFont="1" applyFill="1" applyBorder="1"/>
    <xf numFmtId="0" fontId="0" fillId="0" borderId="26" xfId="0" applyBorder="1" applyAlignment="1">
      <alignment vertical="center"/>
    </xf>
    <xf numFmtId="0" fontId="0" fillId="0" borderId="26" xfId="0" applyBorder="1"/>
    <xf numFmtId="0" fontId="2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vertical="center"/>
    </xf>
    <xf numFmtId="10" fontId="2" fillId="5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65" fontId="2" fillId="2" borderId="33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164" fontId="0" fillId="0" borderId="33" xfId="1" applyFont="1" applyBorder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167" fontId="0" fillId="0" borderId="0" xfId="0" applyNumberFormat="1"/>
    <xf numFmtId="168" fontId="0" fillId="0" borderId="0" xfId="0" applyNumberFormat="1"/>
    <xf numFmtId="0" fontId="2" fillId="0" borderId="0" xfId="0" applyFont="1"/>
    <xf numFmtId="0" fontId="5" fillId="4" borderId="0" xfId="0" applyFont="1" applyFill="1" applyAlignment="1">
      <alignment vertical="center" wrapText="1"/>
    </xf>
    <xf numFmtId="0" fontId="5" fillId="4" borderId="39" xfId="0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wrapText="1"/>
    </xf>
    <xf numFmtId="0" fontId="19" fillId="0" borderId="0" xfId="0" applyFont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2" borderId="25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0" fillId="0" borderId="40" xfId="0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36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4" borderId="0" xfId="0" applyFont="1" applyFill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2" applyAlignment="1">
      <alignment horizontal="left" wrapText="1"/>
    </xf>
    <xf numFmtId="0" fontId="7" fillId="0" borderId="0" xfId="2" applyAlignment="1">
      <alignment horizontal="left"/>
    </xf>
    <xf numFmtId="0" fontId="17" fillId="0" borderId="0" xfId="2" applyFont="1" applyAlignment="1">
      <alignment horizontal="center"/>
    </xf>
    <xf numFmtId="0" fontId="0" fillId="0" borderId="0" xfId="0" applyAlignment="1">
      <alignment horizontal="center" vertical="center"/>
    </xf>
    <xf numFmtId="0" fontId="16" fillId="6" borderId="0" xfId="2" applyFont="1" applyFill="1" applyAlignment="1">
      <alignment horizontal="center" vertical="center" wrapText="1"/>
    </xf>
    <xf numFmtId="0" fontId="15" fillId="0" borderId="0" xfId="2" applyFont="1"/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12" fillId="0" borderId="22" xfId="2" applyFont="1" applyBorder="1" applyAlignment="1">
      <alignment horizontal="center" vertical="center" wrapText="1"/>
    </xf>
    <xf numFmtId="0" fontId="15" fillId="0" borderId="23" xfId="2" applyFont="1" applyBorder="1"/>
    <xf numFmtId="0" fontId="12" fillId="0" borderId="0" xfId="2" applyFont="1" applyAlignment="1">
      <alignment horizontal="center" vertical="center" wrapText="1"/>
    </xf>
    <xf numFmtId="0" fontId="7" fillId="0" borderId="0" xfId="2" applyAlignment="1">
      <alignment horizontal="right" vertical="center"/>
    </xf>
    <xf numFmtId="0" fontId="12" fillId="6" borderId="0" xfId="2" applyFont="1" applyFill="1" applyAlignment="1">
      <alignment horizontal="left" vertical="center"/>
    </xf>
    <xf numFmtId="0" fontId="11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Moeda" xfId="1" builtinId="4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190500</xdr:colOff>
      <xdr:row>21</xdr:row>
      <xdr:rowOff>180243</xdr:rowOff>
    </xdr:from>
    <xdr:to>
      <xdr:col>11</xdr:col>
      <xdr:colOff>44823</xdr:colOff>
      <xdr:row>24</xdr:row>
      <xdr:rowOff>111052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DEC328D-63C3-4A43-844A-C6C80503D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5029" y="7632155"/>
          <a:ext cx="1748118" cy="88330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67236</xdr:colOff>
      <xdr:row>0</xdr:row>
      <xdr:rowOff>168088</xdr:rowOff>
    </xdr:from>
    <xdr:to>
      <xdr:col>2</xdr:col>
      <xdr:colOff>7876</xdr:colOff>
      <xdr:row>4</xdr:row>
      <xdr:rowOff>67235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319D121-420D-48FD-A7B7-CD967FBD2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236" y="168088"/>
          <a:ext cx="1464640" cy="6947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123825</xdr:rowOff>
    </xdr:from>
    <xdr:to>
      <xdr:col>1</xdr:col>
      <xdr:colOff>1047538</xdr:colOff>
      <xdr:row>6</xdr:row>
      <xdr:rowOff>38101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504825"/>
          <a:ext cx="1428538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133350</xdr:colOff>
      <xdr:row>16</xdr:row>
      <xdr:rowOff>9526</xdr:rowOff>
    </xdr:from>
    <xdr:to>
      <xdr:col>9</xdr:col>
      <xdr:colOff>18746</xdr:colOff>
      <xdr:row>18</xdr:row>
      <xdr:rowOff>85725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CA44F5C-9D2C-48DD-9FFE-C01B5056C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4152901"/>
          <a:ext cx="1828496" cy="9239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457200</xdr:colOff>
      <xdr:row>2</xdr:row>
      <xdr:rowOff>38101</xdr:rowOff>
    </xdr:from>
    <xdr:ext cx="781050" cy="885824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7200" y="419101"/>
          <a:ext cx="781050" cy="885824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190500</xdr:colOff>
      <xdr:row>26</xdr:row>
      <xdr:rowOff>180975</xdr:rowOff>
    </xdr:from>
    <xdr:to>
      <xdr:col>5</xdr:col>
      <xdr:colOff>400050</xdr:colOff>
      <xdr:row>29</xdr:row>
      <xdr:rowOff>95249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A2468F4-99F1-4AB8-BFB0-E2E89246B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5495925"/>
          <a:ext cx="2038350" cy="9239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19050</xdr:rowOff>
    </xdr:from>
    <xdr:to>
      <xdr:col>2</xdr:col>
      <xdr:colOff>438150</xdr:colOff>
      <xdr:row>5</xdr:row>
      <xdr:rowOff>76200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400050"/>
          <a:ext cx="10191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25</xdr:row>
      <xdr:rowOff>38099</xdr:rowOff>
    </xdr:from>
    <xdr:to>
      <xdr:col>5</xdr:col>
      <xdr:colOff>133350</xdr:colOff>
      <xdr:row>30</xdr:row>
      <xdr:rowOff>144438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157954C-2BF9-430F-B8E4-2CFFDD0AB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4800599"/>
          <a:ext cx="2095500" cy="1058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S25"/>
  <sheetViews>
    <sheetView view="pageBreakPreview" topLeftCell="A7" zoomScale="85" zoomScaleNormal="100" zoomScaleSheetLayoutView="85" workbookViewId="0">
      <selection activeCell="B24" sqref="B24:E24"/>
    </sheetView>
  </sheetViews>
  <sheetFormatPr defaultRowHeight="15" x14ac:dyDescent="0.25"/>
  <cols>
    <col min="2" max="2" width="13.7109375" customWidth="1"/>
    <col min="6" max="6" width="29.28515625" customWidth="1"/>
    <col min="7" max="8" width="9.140625" style="60"/>
    <col min="9" max="9" width="9" style="60" bestFit="1" customWidth="1"/>
    <col min="10" max="10" width="13.28515625" style="60" customWidth="1"/>
    <col min="11" max="11" width="15.140625" style="60" customWidth="1"/>
    <col min="12" max="12" width="14" style="60" customWidth="1"/>
  </cols>
  <sheetData>
    <row r="2" spans="1:19" ht="15.75" x14ac:dyDescent="0.25">
      <c r="C2" s="90" t="s">
        <v>24</v>
      </c>
      <c r="D2" s="90"/>
      <c r="E2" s="90"/>
      <c r="F2" s="90"/>
      <c r="G2" s="90"/>
      <c r="H2" s="90"/>
      <c r="I2" s="90"/>
      <c r="J2" s="90"/>
      <c r="K2" s="90"/>
      <c r="L2" s="90"/>
    </row>
    <row r="3" spans="1:19" ht="15.75" x14ac:dyDescent="0.25">
      <c r="C3" s="90" t="s">
        <v>25</v>
      </c>
      <c r="D3" s="90"/>
      <c r="E3" s="90"/>
      <c r="F3" s="90"/>
      <c r="G3" s="90"/>
      <c r="H3" s="90"/>
      <c r="I3" s="90"/>
      <c r="J3" s="90"/>
      <c r="K3" s="90"/>
      <c r="L3" s="90"/>
      <c r="R3" s="84"/>
    </row>
    <row r="4" spans="1:19" ht="15.75" x14ac:dyDescent="0.25">
      <c r="C4" s="90" t="s">
        <v>44</v>
      </c>
      <c r="D4" s="90"/>
      <c r="E4" s="90"/>
      <c r="F4" s="90"/>
      <c r="G4" s="90"/>
      <c r="H4" s="90"/>
      <c r="I4" s="90"/>
      <c r="J4" s="90"/>
      <c r="K4" s="90"/>
      <c r="L4" s="90"/>
    </row>
    <row r="5" spans="1:19" x14ac:dyDescent="0.25"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19" x14ac:dyDescent="0.25">
      <c r="C6" s="88"/>
      <c r="D6" s="88"/>
      <c r="E6" s="88"/>
      <c r="F6" s="88"/>
      <c r="G6" s="88"/>
      <c r="H6" s="88"/>
      <c r="I6" s="88"/>
      <c r="J6" s="88"/>
      <c r="K6" s="88"/>
      <c r="L6" s="88"/>
      <c r="S6" s="83"/>
    </row>
    <row r="8" spans="1:19" ht="21" x14ac:dyDescent="0.35">
      <c r="A8" s="100" t="s">
        <v>67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spans="1:19" x14ac:dyDescent="0.25">
      <c r="B9" s="101" t="s">
        <v>68</v>
      </c>
      <c r="C9" s="101"/>
      <c r="D9" s="101"/>
      <c r="E9" s="101"/>
    </row>
    <row r="10" spans="1:19" x14ac:dyDescent="0.25">
      <c r="A10" s="85"/>
      <c r="B10" s="101" t="str">
        <f>'Anexo IE-Memoria de Calculo'!B9</f>
        <v>Contenção em Madeira de Rua no Bairro Derames</v>
      </c>
      <c r="C10" s="101"/>
      <c r="D10" s="101"/>
      <c r="E10" s="101"/>
      <c r="F10" s="101"/>
      <c r="G10" s="101"/>
      <c r="H10" s="101"/>
      <c r="I10" s="101"/>
      <c r="J10" s="101"/>
      <c r="K10" s="101"/>
    </row>
    <row r="11" spans="1:19" ht="15.75" thickBot="1" x14ac:dyDescent="0.3">
      <c r="A11" t="s">
        <v>21</v>
      </c>
      <c r="B11" t="s">
        <v>50</v>
      </c>
    </row>
    <row r="12" spans="1:19" ht="45" x14ac:dyDescent="0.25">
      <c r="A12" s="77" t="s">
        <v>13</v>
      </c>
      <c r="B12" s="78" t="s">
        <v>53</v>
      </c>
      <c r="C12" s="102" t="s">
        <v>14</v>
      </c>
      <c r="D12" s="102"/>
      <c r="E12" s="102"/>
      <c r="F12" s="102"/>
      <c r="G12" s="78" t="s">
        <v>54</v>
      </c>
      <c r="H12" s="78" t="s">
        <v>15</v>
      </c>
      <c r="I12" s="79" t="s">
        <v>51</v>
      </c>
      <c r="J12" s="79" t="s">
        <v>52</v>
      </c>
      <c r="K12" s="80" t="s">
        <v>55</v>
      </c>
      <c r="L12" s="81" t="s">
        <v>57</v>
      </c>
    </row>
    <row r="13" spans="1:19" x14ac:dyDescent="0.25">
      <c r="A13" s="52" t="s">
        <v>12</v>
      </c>
      <c r="B13" s="103" t="s">
        <v>65</v>
      </c>
      <c r="C13" s="104"/>
      <c r="D13" s="104"/>
      <c r="E13" s="104"/>
      <c r="F13" s="104"/>
      <c r="G13" s="66"/>
      <c r="H13" s="66"/>
      <c r="I13" s="67"/>
      <c r="J13" s="68"/>
      <c r="K13" s="73">
        <f>K14</f>
        <v>1112.02</v>
      </c>
      <c r="L13" s="69">
        <f>L14</f>
        <v>1375.46</v>
      </c>
    </row>
    <row r="14" spans="1:19" ht="60" customHeight="1" x14ac:dyDescent="0.25">
      <c r="A14" s="53" t="s">
        <v>1</v>
      </c>
      <c r="B14" s="62" t="s">
        <v>61</v>
      </c>
      <c r="C14" s="106" t="s">
        <v>62</v>
      </c>
      <c r="D14" s="107"/>
      <c r="E14" s="107"/>
      <c r="F14" s="108"/>
      <c r="G14" s="62" t="s">
        <v>11</v>
      </c>
      <c r="H14" s="62">
        <f>'Anexo IE-Memoria de Calculo'!G13</f>
        <v>2</v>
      </c>
      <c r="I14" s="63">
        <v>556.01</v>
      </c>
      <c r="J14" s="64">
        <f>ROUND(I14+(I14*23.69%),2)</f>
        <v>687.73</v>
      </c>
      <c r="K14" s="64">
        <f>I14*H14</f>
        <v>1112.02</v>
      </c>
      <c r="L14" s="65">
        <f>H14*J14</f>
        <v>1375.46</v>
      </c>
    </row>
    <row r="15" spans="1:19" x14ac:dyDescent="0.25">
      <c r="A15" s="52" t="s">
        <v>17</v>
      </c>
      <c r="B15" s="103" t="s">
        <v>2</v>
      </c>
      <c r="C15" s="104"/>
      <c r="D15" s="104"/>
      <c r="E15" s="104"/>
      <c r="F15" s="104"/>
      <c r="G15" s="66"/>
      <c r="H15" s="66"/>
      <c r="I15" s="67"/>
      <c r="J15" s="68"/>
      <c r="K15" s="73">
        <f>K16</f>
        <v>23822.400000000001</v>
      </c>
      <c r="L15" s="69">
        <f>L16</f>
        <v>29467.200000000001</v>
      </c>
    </row>
    <row r="16" spans="1:19" ht="86.25" customHeight="1" x14ac:dyDescent="0.25">
      <c r="A16" s="53" t="s">
        <v>20</v>
      </c>
      <c r="B16" s="62">
        <v>94310</v>
      </c>
      <c r="C16" s="94" t="s">
        <v>16</v>
      </c>
      <c r="D16" s="95"/>
      <c r="E16" s="95"/>
      <c r="F16" s="95"/>
      <c r="G16" s="62" t="s">
        <v>6</v>
      </c>
      <c r="H16" s="62">
        <f>'Anexo IE-Memoria de Calculo'!H17</f>
        <v>336</v>
      </c>
      <c r="I16" s="63">
        <v>70.900000000000006</v>
      </c>
      <c r="J16" s="64">
        <f>ROUND(I16+(I16*23.69%),2)</f>
        <v>87.7</v>
      </c>
      <c r="K16" s="64">
        <f>I16*H16</f>
        <v>23822.400000000001</v>
      </c>
      <c r="L16" s="65">
        <f>H16*J16</f>
        <v>29467.200000000001</v>
      </c>
    </row>
    <row r="17" spans="1:12" x14ac:dyDescent="0.25">
      <c r="A17" s="52" t="s">
        <v>59</v>
      </c>
      <c r="B17" s="103" t="s">
        <v>18</v>
      </c>
      <c r="C17" s="104"/>
      <c r="D17" s="104"/>
      <c r="E17" s="104"/>
      <c r="F17" s="105"/>
      <c r="G17" s="61"/>
      <c r="H17" s="61"/>
      <c r="I17" s="61"/>
      <c r="J17" s="61"/>
      <c r="K17" s="74">
        <f>K18</f>
        <v>8241.5999999999985</v>
      </c>
      <c r="L17" s="70">
        <f>L18</f>
        <v>10194.24</v>
      </c>
    </row>
    <row r="18" spans="1:12" ht="132.75" customHeight="1" x14ac:dyDescent="0.25">
      <c r="A18" s="54" t="s">
        <v>60</v>
      </c>
      <c r="B18" s="2" t="s">
        <v>19</v>
      </c>
      <c r="C18" s="94" t="s">
        <v>58</v>
      </c>
      <c r="D18" s="95"/>
      <c r="E18" s="95"/>
      <c r="F18" s="95"/>
      <c r="G18" s="62" t="s">
        <v>11</v>
      </c>
      <c r="H18" s="62">
        <f>'Anexo IE-Memoria de Calculo'!F22</f>
        <v>48</v>
      </c>
      <c r="I18" s="62">
        <v>171.7</v>
      </c>
      <c r="J18" s="64">
        <f t="shared" ref="J18" si="0">ROUND(I18+(I18*23.69%),2)</f>
        <v>212.38</v>
      </c>
      <c r="K18" s="75">
        <f>I18*H18</f>
        <v>8241.5999999999985</v>
      </c>
      <c r="L18" s="65">
        <f t="shared" ref="L18" si="1">H18*J18</f>
        <v>10194.24</v>
      </c>
    </row>
    <row r="19" spans="1:12" x14ac:dyDescent="0.25">
      <c r="A19" s="96" t="s">
        <v>56</v>
      </c>
      <c r="B19" s="97"/>
      <c r="C19" s="97"/>
      <c r="D19" s="97"/>
      <c r="E19" s="97"/>
      <c r="F19" s="97"/>
      <c r="G19" s="97"/>
      <c r="H19" s="97"/>
      <c r="I19" s="97"/>
      <c r="J19" s="98"/>
      <c r="K19" s="74">
        <f>K17+K15+K13</f>
        <v>33176.019999999997</v>
      </c>
      <c r="L19" s="70">
        <f>L17+L15+L13</f>
        <v>41036.9</v>
      </c>
    </row>
    <row r="20" spans="1:12" ht="15.75" thickBot="1" x14ac:dyDescent="0.3">
      <c r="A20" s="91"/>
      <c r="B20" s="92"/>
      <c r="C20" s="92"/>
      <c r="D20" s="92"/>
      <c r="E20" s="92"/>
      <c r="F20" s="92"/>
      <c r="G20" s="92"/>
      <c r="H20" s="93"/>
      <c r="I20" s="71"/>
      <c r="J20" s="72"/>
      <c r="K20" s="76"/>
      <c r="L20" s="82"/>
    </row>
    <row r="21" spans="1:12" x14ac:dyDescent="0.25">
      <c r="B21" s="99"/>
      <c r="C21" s="99"/>
      <c r="D21" s="99"/>
      <c r="E21" s="99"/>
    </row>
    <row r="22" spans="1:12" x14ac:dyDescent="0.25">
      <c r="B22" s="88" t="s">
        <v>66</v>
      </c>
      <c r="C22" s="88"/>
      <c r="D22" s="88"/>
      <c r="E22" s="88"/>
      <c r="J22" t="s">
        <v>26</v>
      </c>
    </row>
    <row r="23" spans="1:12" x14ac:dyDescent="0.25">
      <c r="B23" s="88"/>
      <c r="C23" s="88"/>
      <c r="D23" s="88"/>
      <c r="E23" s="88"/>
    </row>
    <row r="24" spans="1:12" ht="45" customHeight="1" x14ac:dyDescent="0.25">
      <c r="B24" s="89" t="s">
        <v>73</v>
      </c>
      <c r="C24" s="88"/>
      <c r="D24" s="88"/>
      <c r="E24" s="88"/>
    </row>
    <row r="25" spans="1:12" x14ac:dyDescent="0.25">
      <c r="B25" s="88"/>
      <c r="C25" s="88"/>
      <c r="D25" s="88"/>
      <c r="E25" s="88"/>
    </row>
  </sheetData>
  <mergeCells count="22">
    <mergeCell ref="B9:E9"/>
    <mergeCell ref="C16:F16"/>
    <mergeCell ref="B17:F17"/>
    <mergeCell ref="B15:F15"/>
    <mergeCell ref="B13:F13"/>
    <mergeCell ref="C14:F14"/>
    <mergeCell ref="B23:E23"/>
    <mergeCell ref="B24:E24"/>
    <mergeCell ref="B25:E25"/>
    <mergeCell ref="C2:L2"/>
    <mergeCell ref="C3:L3"/>
    <mergeCell ref="C4:L4"/>
    <mergeCell ref="C5:L5"/>
    <mergeCell ref="C6:L6"/>
    <mergeCell ref="A20:H20"/>
    <mergeCell ref="C18:F18"/>
    <mergeCell ref="A19:J19"/>
    <mergeCell ref="B21:E21"/>
    <mergeCell ref="B22:E22"/>
    <mergeCell ref="A8:K8"/>
    <mergeCell ref="B10:K10"/>
    <mergeCell ref="C12:F12"/>
  </mergeCells>
  <pageMargins left="0.51181102362204722" right="0.51181102362204722" top="0.78740157480314965" bottom="0.78740157480314965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I20"/>
  <sheetViews>
    <sheetView workbookViewId="0">
      <selection activeCell="C21" sqref="C21"/>
    </sheetView>
  </sheetViews>
  <sheetFormatPr defaultRowHeight="15" x14ac:dyDescent="0.25"/>
  <cols>
    <col min="2" max="2" width="16.7109375" customWidth="1"/>
    <col min="3" max="3" width="13.140625" bestFit="1" customWidth="1"/>
    <col min="4" max="4" width="11.85546875" customWidth="1"/>
    <col min="5" max="5" width="14.140625" bestFit="1" customWidth="1"/>
    <col min="6" max="6" width="6.85546875" bestFit="1" customWidth="1"/>
    <col min="7" max="7" width="14.140625" bestFit="1" customWidth="1"/>
    <col min="8" max="8" width="6.85546875" bestFit="1" customWidth="1"/>
    <col min="9" max="9" width="8.140625" customWidth="1"/>
  </cols>
  <sheetData>
    <row r="3" spans="1:9" x14ac:dyDescent="0.25">
      <c r="C3" s="88"/>
      <c r="D3" s="88"/>
      <c r="E3" s="88"/>
      <c r="F3" s="88"/>
      <c r="G3" s="88"/>
      <c r="H3" s="88"/>
      <c r="I3" s="88"/>
    </row>
    <row r="4" spans="1:9" ht="15.75" x14ac:dyDescent="0.25">
      <c r="C4" s="109" t="s">
        <v>24</v>
      </c>
      <c r="D4" s="109"/>
      <c r="E4" s="109"/>
      <c r="F4" s="109"/>
      <c r="G4" s="109"/>
      <c r="H4" s="109"/>
      <c r="I4" s="109"/>
    </row>
    <row r="5" spans="1:9" ht="15.75" x14ac:dyDescent="0.25">
      <c r="C5" s="109" t="s">
        <v>25</v>
      </c>
      <c r="D5" s="109"/>
      <c r="E5" s="109"/>
      <c r="F5" s="109"/>
      <c r="G5" s="109"/>
      <c r="H5" s="109"/>
      <c r="I5" s="109"/>
    </row>
    <row r="6" spans="1:9" ht="15.75" x14ac:dyDescent="0.25">
      <c r="C6" s="109" t="s">
        <v>44</v>
      </c>
      <c r="D6" s="109"/>
      <c r="E6" s="109"/>
      <c r="F6" s="109"/>
      <c r="G6" s="109"/>
      <c r="H6" s="109"/>
      <c r="I6" s="109"/>
    </row>
    <row r="9" spans="1:9" x14ac:dyDescent="0.25">
      <c r="B9" s="101" t="s">
        <v>68</v>
      </c>
      <c r="C9" s="101"/>
      <c r="D9" s="101"/>
    </row>
    <row r="10" spans="1:9" ht="26.25" x14ac:dyDescent="0.4">
      <c r="A10" s="112" t="s">
        <v>70</v>
      </c>
      <c r="B10" s="113"/>
      <c r="C10" s="113"/>
      <c r="D10" s="113"/>
      <c r="E10" s="113"/>
      <c r="F10" s="113"/>
      <c r="G10" s="113"/>
      <c r="H10" s="113"/>
      <c r="I10" s="113"/>
    </row>
    <row r="11" spans="1:9" x14ac:dyDescent="0.25">
      <c r="A11" s="114" t="s">
        <v>22</v>
      </c>
      <c r="B11" s="114"/>
      <c r="C11" s="55" t="s">
        <v>49</v>
      </c>
      <c r="D11" s="55" t="s">
        <v>23</v>
      </c>
      <c r="E11" s="3"/>
      <c r="F11" s="3"/>
      <c r="G11" s="3"/>
      <c r="H11" s="3"/>
      <c r="I11" s="3"/>
    </row>
    <row r="12" spans="1:9" ht="90" customHeight="1" x14ac:dyDescent="0.25">
      <c r="A12" s="110" t="s">
        <v>48</v>
      </c>
      <c r="B12" s="111"/>
      <c r="C12" s="56">
        <f>'Anexo IB -Planilha Orçamentaria'!L19</f>
        <v>41036.9</v>
      </c>
      <c r="D12" s="57">
        <v>1</v>
      </c>
      <c r="E12" s="4"/>
      <c r="F12" s="50"/>
      <c r="G12" s="51"/>
      <c r="H12" s="50"/>
      <c r="I12" s="5"/>
    </row>
    <row r="13" spans="1:9" x14ac:dyDescent="0.25">
      <c r="A13" s="86"/>
      <c r="B13" s="87"/>
      <c r="C13" s="58">
        <f>ROUND(SUM(C12:C12),2)</f>
        <v>41036.9</v>
      </c>
      <c r="D13" s="59"/>
      <c r="E13" s="6"/>
      <c r="F13" s="7"/>
      <c r="G13" s="6"/>
      <c r="H13" s="7"/>
      <c r="I13" s="6"/>
    </row>
    <row r="15" spans="1:9" x14ac:dyDescent="0.25">
      <c r="G15" t="s">
        <v>26</v>
      </c>
    </row>
    <row r="16" spans="1:9" x14ac:dyDescent="0.25">
      <c r="A16" s="88"/>
      <c r="B16" s="88"/>
      <c r="C16" s="88"/>
      <c r="D16" s="88"/>
      <c r="E16" s="88"/>
    </row>
    <row r="17" spans="1:5" x14ac:dyDescent="0.25">
      <c r="A17" s="88" t="s">
        <v>66</v>
      </c>
      <c r="B17" s="88"/>
      <c r="C17" s="88"/>
      <c r="D17" s="88"/>
      <c r="E17" s="88"/>
    </row>
    <row r="18" spans="1:5" ht="51.75" customHeight="1" x14ac:dyDescent="0.25">
      <c r="A18" s="89" t="s">
        <v>73</v>
      </c>
      <c r="B18" s="88"/>
      <c r="C18" s="88"/>
      <c r="D18" s="88"/>
      <c r="E18" s="88"/>
    </row>
    <row r="19" spans="1:5" x14ac:dyDescent="0.25">
      <c r="A19" s="88"/>
      <c r="B19" s="88"/>
      <c r="C19" s="88"/>
      <c r="D19" s="88"/>
      <c r="E19" s="88"/>
    </row>
    <row r="20" spans="1:5" x14ac:dyDescent="0.25">
      <c r="A20" s="88"/>
      <c r="B20" s="88"/>
      <c r="C20" s="88"/>
      <c r="D20" s="88"/>
      <c r="E20" s="88"/>
    </row>
  </sheetData>
  <mergeCells count="13">
    <mergeCell ref="C3:I3"/>
    <mergeCell ref="C4:I4"/>
    <mergeCell ref="C5:I5"/>
    <mergeCell ref="C6:I6"/>
    <mergeCell ref="A20:E20"/>
    <mergeCell ref="B9:D9"/>
    <mergeCell ref="A12:B12"/>
    <mergeCell ref="A10:I10"/>
    <mergeCell ref="A11:B11"/>
    <mergeCell ref="A16:E16"/>
    <mergeCell ref="A17:E17"/>
    <mergeCell ref="A18:E18"/>
    <mergeCell ref="A19:E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2"/>
  <sheetViews>
    <sheetView tabSelected="1" workbookViewId="0">
      <selection activeCell="L21" sqref="L21"/>
    </sheetView>
  </sheetViews>
  <sheetFormatPr defaultRowHeight="15" x14ac:dyDescent="0.25"/>
  <cols>
    <col min="2" max="2" width="33.28515625" customWidth="1"/>
  </cols>
  <sheetData>
    <row r="1" spans="1:10" x14ac:dyDescent="0.25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8" x14ac:dyDescent="0.25">
      <c r="A3" s="10"/>
      <c r="B3" s="11"/>
      <c r="C3" s="9"/>
      <c r="D3" s="9"/>
      <c r="E3" s="9"/>
      <c r="F3" s="9"/>
      <c r="G3" s="9"/>
      <c r="H3" s="9"/>
      <c r="I3" s="9"/>
      <c r="J3" s="9"/>
    </row>
    <row r="4" spans="1:10" ht="15.75" x14ac:dyDescent="0.25">
      <c r="A4" s="121" t="s">
        <v>24</v>
      </c>
      <c r="B4" s="121"/>
      <c r="C4" s="121"/>
      <c r="D4" s="121"/>
      <c r="E4" s="121"/>
      <c r="F4" s="121"/>
      <c r="G4" s="121"/>
      <c r="H4" s="9"/>
      <c r="I4" s="9"/>
      <c r="J4" s="9"/>
    </row>
    <row r="5" spans="1:10" ht="15.75" customHeight="1" x14ac:dyDescent="0.25">
      <c r="A5" s="122" t="s">
        <v>25</v>
      </c>
      <c r="B5" s="122"/>
      <c r="C5" s="122"/>
      <c r="D5" s="122"/>
      <c r="E5" s="122"/>
      <c r="F5" s="122"/>
      <c r="G5" s="122"/>
      <c r="H5" s="9"/>
      <c r="I5" s="9"/>
      <c r="J5" s="9"/>
    </row>
    <row r="6" spans="1:10" ht="15.75" x14ac:dyDescent="0.25">
      <c r="A6" s="121" t="s">
        <v>44</v>
      </c>
      <c r="B6" s="121"/>
      <c r="C6" s="121"/>
      <c r="D6" s="121"/>
      <c r="E6" s="121"/>
      <c r="F6" s="121"/>
      <c r="G6" s="121"/>
      <c r="H6" s="9"/>
      <c r="I6" s="9"/>
      <c r="J6" s="9"/>
    </row>
    <row r="7" spans="1:10" ht="15.75" x14ac:dyDescent="0.25">
      <c r="A7" s="12"/>
      <c r="B7" s="12"/>
      <c r="C7" s="12"/>
      <c r="D7" s="12"/>
      <c r="E7" s="12"/>
      <c r="F7" s="9"/>
      <c r="G7" s="9"/>
      <c r="H7" s="9"/>
      <c r="I7" s="9"/>
      <c r="J7" s="9"/>
    </row>
    <row r="8" spans="1:10" ht="15.75" x14ac:dyDescent="0.25">
      <c r="A8" s="9"/>
      <c r="B8" s="117" t="s">
        <v>69</v>
      </c>
      <c r="C8" s="117"/>
      <c r="D8" s="117"/>
      <c r="E8" s="129"/>
      <c r="F8" s="129"/>
      <c r="G8" s="129"/>
      <c r="H8" s="129"/>
      <c r="I8" s="129"/>
      <c r="J8" s="129"/>
    </row>
    <row r="9" spans="1:10" x14ac:dyDescent="0.25">
      <c r="A9" s="130" t="s">
        <v>27</v>
      </c>
      <c r="B9" s="130"/>
      <c r="C9" s="130"/>
      <c r="D9" s="130"/>
      <c r="E9" s="130"/>
      <c r="F9" s="9"/>
      <c r="G9" s="9"/>
      <c r="H9" s="9"/>
      <c r="I9" s="9"/>
      <c r="J9" s="9"/>
    </row>
    <row r="10" spans="1:10" x14ac:dyDescent="0.25">
      <c r="A10" s="13"/>
      <c r="B10" s="13" t="s">
        <v>72</v>
      </c>
      <c r="C10" s="13"/>
      <c r="D10" s="13"/>
      <c r="E10" s="13"/>
      <c r="F10" s="9"/>
      <c r="G10" s="9"/>
      <c r="H10" s="9"/>
      <c r="I10" s="9"/>
      <c r="J10" s="9"/>
    </row>
    <row r="11" spans="1:10" ht="21" thickBot="1" x14ac:dyDescent="0.3">
      <c r="A11" s="9"/>
      <c r="B11" s="9"/>
      <c r="C11" s="14"/>
      <c r="D11" s="12"/>
      <c r="E11" s="12"/>
      <c r="F11" s="12"/>
      <c r="G11" s="12"/>
      <c r="H11" s="12"/>
      <c r="I11" s="12"/>
      <c r="J11" s="12"/>
    </row>
    <row r="12" spans="1:10" x14ac:dyDescent="0.25">
      <c r="A12" s="9"/>
      <c r="B12" s="15" t="s">
        <v>28</v>
      </c>
      <c r="C12" s="16" t="s">
        <v>29</v>
      </c>
      <c r="D12" s="17">
        <v>3.5000000000000003E-2</v>
      </c>
      <c r="E12" s="9"/>
      <c r="F12" s="18"/>
      <c r="G12" s="19"/>
      <c r="H12" s="20"/>
      <c r="I12" s="21"/>
      <c r="J12" s="21"/>
    </row>
    <row r="13" spans="1:10" x14ac:dyDescent="0.25">
      <c r="A13" s="9"/>
      <c r="B13" s="22" t="s">
        <v>30</v>
      </c>
      <c r="C13" s="23" t="s">
        <v>31</v>
      </c>
      <c r="D13" s="24">
        <v>2.07E-2</v>
      </c>
      <c r="E13" s="9"/>
      <c r="F13" s="131"/>
      <c r="G13" s="131"/>
      <c r="H13" s="131"/>
      <c r="I13" s="131"/>
      <c r="J13" s="131"/>
    </row>
    <row r="14" spans="1:10" x14ac:dyDescent="0.25">
      <c r="A14" s="9"/>
      <c r="B14" s="22" t="s">
        <v>32</v>
      </c>
      <c r="C14" s="23" t="s">
        <v>33</v>
      </c>
      <c r="D14" s="24">
        <v>6.5000000000000002E-2</v>
      </c>
      <c r="E14" s="9"/>
      <c r="F14" s="123"/>
      <c r="G14" s="123"/>
      <c r="H14" s="123"/>
      <c r="I14" s="123"/>
      <c r="J14" s="123"/>
    </row>
    <row r="15" spans="1:10" x14ac:dyDescent="0.25">
      <c r="A15" s="9"/>
      <c r="B15" s="22" t="s">
        <v>34</v>
      </c>
      <c r="C15" s="23" t="s">
        <v>35</v>
      </c>
      <c r="D15" s="24">
        <v>5.0000000000000001E-3</v>
      </c>
      <c r="E15" s="9"/>
      <c r="F15" s="18"/>
      <c r="G15" s="19"/>
      <c r="H15" s="20"/>
      <c r="I15" s="20"/>
      <c r="J15" s="9"/>
    </row>
    <row r="16" spans="1:10" x14ac:dyDescent="0.25">
      <c r="A16" s="9"/>
      <c r="B16" s="22" t="s">
        <v>36</v>
      </c>
      <c r="C16" s="23" t="s">
        <v>37</v>
      </c>
      <c r="D16" s="24">
        <v>0.05</v>
      </c>
      <c r="E16" s="9"/>
      <c r="F16" s="18"/>
      <c r="G16" s="19"/>
      <c r="H16" s="20"/>
      <c r="I16" s="20"/>
      <c r="J16" s="9"/>
    </row>
    <row r="17" spans="1:10" x14ac:dyDescent="0.25">
      <c r="A17" s="10"/>
      <c r="B17" s="25" t="s">
        <v>38</v>
      </c>
      <c r="C17" s="26"/>
      <c r="D17" s="27">
        <v>0</v>
      </c>
      <c r="E17" s="10"/>
      <c r="F17" s="18"/>
      <c r="G17" s="19"/>
      <c r="H17" s="20"/>
      <c r="I17" s="20"/>
      <c r="J17" s="10"/>
    </row>
    <row r="18" spans="1:10" ht="15.75" thickBot="1" x14ac:dyDescent="0.3">
      <c r="A18" s="9"/>
      <c r="B18" s="28" t="s">
        <v>39</v>
      </c>
      <c r="C18" s="29"/>
      <c r="D18" s="30">
        <v>3.6499999999999998E-2</v>
      </c>
      <c r="E18" s="9"/>
      <c r="F18" s="18"/>
      <c r="G18" s="19"/>
      <c r="H18" s="20"/>
      <c r="I18" s="20"/>
      <c r="J18" s="31"/>
    </row>
    <row r="19" spans="1:10" x14ac:dyDescent="0.25">
      <c r="A19" s="9"/>
      <c r="B19" s="32" t="s">
        <v>40</v>
      </c>
      <c r="C19" s="33"/>
      <c r="D19" s="34"/>
      <c r="E19" s="9"/>
      <c r="F19" s="35"/>
      <c r="G19" s="35"/>
      <c r="H19" s="36"/>
      <c r="I19" s="20"/>
      <c r="J19" s="9"/>
    </row>
    <row r="20" spans="1:10" ht="15.75" thickBot="1" x14ac:dyDescent="0.3">
      <c r="A20" s="9"/>
      <c r="B20" s="37" t="s">
        <v>41</v>
      </c>
      <c r="C20" s="38"/>
      <c r="D20" s="39"/>
      <c r="E20" s="9"/>
      <c r="F20" s="18"/>
      <c r="G20" s="18"/>
      <c r="H20" s="35"/>
      <c r="I20" s="36"/>
      <c r="J20" s="9"/>
    </row>
    <row r="21" spans="1:10" ht="29.25" customHeight="1" thickBot="1" x14ac:dyDescent="0.3">
      <c r="A21" s="9"/>
      <c r="B21" s="124" t="s">
        <v>42</v>
      </c>
      <c r="C21" s="125"/>
      <c r="D21" s="40">
        <f>ROUND((((1+D12+D13)*(1+D14)*(1+D15))/(1-(D16+D17+D18))-1),4)</f>
        <v>0.2369</v>
      </c>
      <c r="E21" s="9"/>
      <c r="F21" s="126"/>
      <c r="G21" s="120"/>
      <c r="H21" s="41"/>
      <c r="I21" s="35"/>
      <c r="J21" s="9"/>
    </row>
    <row r="22" spans="1:10" x14ac:dyDescent="0.25">
      <c r="A22" s="9"/>
      <c r="B22" s="9"/>
      <c r="C22" s="9"/>
      <c r="D22" s="9"/>
      <c r="E22" s="9"/>
      <c r="F22" s="9"/>
      <c r="G22" s="42"/>
      <c r="H22" s="35"/>
      <c r="I22" s="41"/>
      <c r="J22" s="9"/>
    </row>
    <row r="23" spans="1:10" x14ac:dyDescent="0.25">
      <c r="A23" s="9"/>
      <c r="B23" s="9" t="s">
        <v>43</v>
      </c>
      <c r="C23" s="9"/>
      <c r="D23" s="9"/>
      <c r="E23" s="9"/>
      <c r="F23" s="9"/>
      <c r="G23" s="42"/>
      <c r="H23" s="35"/>
      <c r="I23" s="41"/>
      <c r="J23" s="9"/>
    </row>
    <row r="24" spans="1:10" x14ac:dyDescent="0.25">
      <c r="A24" s="43"/>
      <c r="B24" s="35"/>
      <c r="C24" s="35"/>
      <c r="D24" s="9"/>
      <c r="E24" s="9"/>
      <c r="F24" s="9"/>
      <c r="G24" s="44"/>
      <c r="H24" s="44"/>
      <c r="I24" s="44"/>
      <c r="J24" s="44"/>
    </row>
    <row r="25" spans="1:10" x14ac:dyDescent="0.25">
      <c r="A25" s="45"/>
      <c r="B25" s="45"/>
      <c r="C25" s="45"/>
      <c r="D25" s="45"/>
      <c r="E25" s="45"/>
      <c r="F25" s="45"/>
      <c r="G25" s="46"/>
      <c r="H25" s="46"/>
      <c r="I25" s="46"/>
      <c r="J25" s="47"/>
    </row>
    <row r="26" spans="1:10" x14ac:dyDescent="0.25">
      <c r="A26" s="127" t="s">
        <v>26</v>
      </c>
      <c r="B26" s="127"/>
      <c r="C26" s="127"/>
      <c r="D26" s="127"/>
      <c r="E26" s="127"/>
      <c r="F26" s="48"/>
      <c r="G26" s="46"/>
      <c r="H26" s="46"/>
      <c r="I26" s="46"/>
      <c r="J26" s="49"/>
    </row>
    <row r="27" spans="1:10" x14ac:dyDescent="0.25">
      <c r="A27" s="116" t="s">
        <v>66</v>
      </c>
      <c r="B27" s="116"/>
      <c r="C27" s="128"/>
      <c r="D27" s="120"/>
      <c r="E27" s="120"/>
      <c r="F27" s="120"/>
      <c r="G27" s="120"/>
      <c r="H27" s="120"/>
      <c r="I27" s="120"/>
      <c r="J27" s="120"/>
    </row>
    <row r="28" spans="1:10" ht="49.5" customHeight="1" x14ac:dyDescent="0.25">
      <c r="A28" s="115" t="s">
        <v>73</v>
      </c>
      <c r="B28" s="116"/>
      <c r="C28" s="119"/>
      <c r="D28" s="120"/>
      <c r="E28" s="120"/>
      <c r="F28" s="120"/>
      <c r="G28" s="120"/>
      <c r="H28" s="120"/>
      <c r="I28" s="120"/>
      <c r="J28" s="44"/>
    </row>
    <row r="29" spans="1:10" x14ac:dyDescent="0.25">
      <c r="A29" s="9"/>
      <c r="B29" s="9"/>
      <c r="C29" s="44"/>
      <c r="D29" s="46"/>
      <c r="E29" s="46"/>
      <c r="F29" s="46"/>
      <c r="G29" s="46"/>
      <c r="H29" s="46"/>
      <c r="I29" s="46"/>
      <c r="J29" s="44"/>
    </row>
    <row r="30" spans="1:10" x14ac:dyDescent="0.25">
      <c r="A30" s="9"/>
      <c r="B30" s="118"/>
      <c r="C30" s="118"/>
      <c r="D30" s="118"/>
      <c r="E30" s="46"/>
      <c r="F30" s="46"/>
      <c r="G30" s="46"/>
      <c r="H30" s="46"/>
      <c r="I30" s="46"/>
      <c r="J30" s="44"/>
    </row>
    <row r="31" spans="1:10" x14ac:dyDescent="0.25">
      <c r="A31" s="9"/>
      <c r="B31" s="118"/>
      <c r="C31" s="118"/>
      <c r="D31" s="118"/>
      <c r="E31" s="46"/>
      <c r="F31" s="46"/>
      <c r="G31" s="46"/>
      <c r="H31" s="46"/>
      <c r="I31" s="46"/>
      <c r="J31" s="44"/>
    </row>
    <row r="32" spans="1:10" x14ac:dyDescent="0.25">
      <c r="A32" s="9"/>
      <c r="B32" s="118"/>
      <c r="C32" s="118"/>
      <c r="D32" s="118"/>
      <c r="E32" s="46"/>
      <c r="F32" s="46"/>
      <c r="G32" s="46"/>
      <c r="H32" s="46"/>
      <c r="I32" s="46"/>
      <c r="J32" s="44"/>
    </row>
  </sheetData>
  <mergeCells count="18">
    <mergeCell ref="A4:G4"/>
    <mergeCell ref="A5:G5"/>
    <mergeCell ref="A6:G6"/>
    <mergeCell ref="B30:D30"/>
    <mergeCell ref="F14:J14"/>
    <mergeCell ref="B21:C21"/>
    <mergeCell ref="F21:G21"/>
    <mergeCell ref="A26:E26"/>
    <mergeCell ref="C27:J27"/>
    <mergeCell ref="E8:J8"/>
    <mergeCell ref="A9:E9"/>
    <mergeCell ref="F13:J13"/>
    <mergeCell ref="A27:B27"/>
    <mergeCell ref="A28:B28"/>
    <mergeCell ref="B8:D8"/>
    <mergeCell ref="B31:D31"/>
    <mergeCell ref="B32:D32"/>
    <mergeCell ref="C28:I2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34"/>
  <sheetViews>
    <sheetView zoomScaleNormal="100" workbookViewId="0">
      <selection activeCell="A7" sqref="A7:J7"/>
    </sheetView>
  </sheetViews>
  <sheetFormatPr defaultRowHeight="15" x14ac:dyDescent="0.25"/>
  <sheetData>
    <row r="3" spans="1:10" ht="15.75" x14ac:dyDescent="0.25">
      <c r="D3" s="109" t="s">
        <v>24</v>
      </c>
      <c r="E3" s="109"/>
      <c r="F3" s="109"/>
      <c r="G3" s="109"/>
      <c r="H3" s="109"/>
      <c r="I3" s="8"/>
    </row>
    <row r="4" spans="1:10" ht="15.75" x14ac:dyDescent="0.25">
      <c r="D4" s="109" t="s">
        <v>25</v>
      </c>
      <c r="E4" s="109"/>
      <c r="F4" s="109"/>
      <c r="G4" s="109"/>
      <c r="H4" s="109"/>
      <c r="I4" s="8"/>
    </row>
    <row r="5" spans="1:10" ht="15.75" x14ac:dyDescent="0.25">
      <c r="D5" s="109" t="s">
        <v>44</v>
      </c>
      <c r="E5" s="109"/>
      <c r="F5" s="109"/>
      <c r="G5" s="109"/>
      <c r="H5" s="109"/>
      <c r="I5" s="8"/>
    </row>
    <row r="6" spans="1:10" x14ac:dyDescent="0.25">
      <c r="D6" s="1"/>
      <c r="F6" s="8"/>
      <c r="G6" s="8"/>
      <c r="H6" s="8"/>
      <c r="I6" s="8"/>
    </row>
    <row r="7" spans="1:10" x14ac:dyDescent="0.25">
      <c r="A7" s="132" t="s">
        <v>71</v>
      </c>
      <c r="B7" s="132"/>
      <c r="C7" s="132"/>
      <c r="D7" s="132"/>
      <c r="E7" s="132"/>
      <c r="F7" s="132"/>
      <c r="G7" s="132"/>
      <c r="H7" s="132"/>
      <c r="I7" s="132"/>
      <c r="J7" s="132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t="s">
        <v>0</v>
      </c>
      <c r="B9" s="133" t="s">
        <v>48</v>
      </c>
      <c r="C9" s="133"/>
      <c r="D9" s="133"/>
      <c r="E9" s="133"/>
      <c r="F9" s="133"/>
      <c r="G9" s="133"/>
      <c r="H9" s="133"/>
      <c r="I9" s="133"/>
      <c r="J9" s="133"/>
    </row>
    <row r="10" spans="1:10" x14ac:dyDescent="0.25"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t="s">
        <v>1</v>
      </c>
      <c r="B11" s="133" t="s">
        <v>63</v>
      </c>
      <c r="C11" s="133"/>
      <c r="D11" s="133"/>
      <c r="E11" s="133"/>
      <c r="F11" s="133"/>
      <c r="G11" s="133"/>
      <c r="H11" s="133"/>
      <c r="I11" s="133"/>
      <c r="J11" s="133"/>
    </row>
    <row r="12" spans="1:10" x14ac:dyDescent="0.25">
      <c r="B12" s="1"/>
      <c r="C12" s="1" t="s">
        <v>4</v>
      </c>
      <c r="D12" s="1" t="s">
        <v>7</v>
      </c>
      <c r="E12" s="1" t="s">
        <v>5</v>
      </c>
      <c r="F12" s="1" t="s">
        <v>8</v>
      </c>
      <c r="G12" s="1" t="s">
        <v>11</v>
      </c>
      <c r="H12" s="1"/>
      <c r="I12" s="1"/>
      <c r="J12" s="1"/>
    </row>
    <row r="13" spans="1:10" x14ac:dyDescent="0.25">
      <c r="C13" s="1">
        <v>2</v>
      </c>
      <c r="D13" s="1"/>
      <c r="E13" s="1">
        <v>1</v>
      </c>
      <c r="F13" s="1"/>
      <c r="G13" s="1">
        <f>C13*E13</f>
        <v>2</v>
      </c>
    </row>
    <row r="14" spans="1:10" x14ac:dyDescent="0.25">
      <c r="A14" t="s">
        <v>9</v>
      </c>
      <c r="B14" s="133" t="s">
        <v>2</v>
      </c>
      <c r="C14" s="133"/>
      <c r="D14" s="133"/>
      <c r="E14" s="133"/>
      <c r="F14" s="133"/>
      <c r="G14" s="133"/>
      <c r="H14" s="133"/>
      <c r="I14" s="133"/>
      <c r="J14" s="133"/>
    </row>
    <row r="16" spans="1:10" x14ac:dyDescent="0.25">
      <c r="B16" s="1" t="s">
        <v>3</v>
      </c>
      <c r="C16" s="1" t="s">
        <v>7</v>
      </c>
      <c r="D16" s="1" t="s">
        <v>4</v>
      </c>
      <c r="E16" s="1" t="s">
        <v>7</v>
      </c>
      <c r="F16" s="1" t="s">
        <v>5</v>
      </c>
      <c r="G16" s="1" t="s">
        <v>8</v>
      </c>
      <c r="H16" s="1" t="s">
        <v>6</v>
      </c>
    </row>
    <row r="17" spans="1:10" x14ac:dyDescent="0.25">
      <c r="B17" s="1">
        <v>7</v>
      </c>
      <c r="C17" s="1"/>
      <c r="D17" s="1">
        <v>24</v>
      </c>
      <c r="E17" s="1"/>
      <c r="F17" s="1">
        <v>2</v>
      </c>
      <c r="G17" s="1"/>
      <c r="H17" s="1">
        <f>B17*D17*F17</f>
        <v>336</v>
      </c>
    </row>
    <row r="19" spans="1:10" x14ac:dyDescent="0.25">
      <c r="A19" t="s">
        <v>64</v>
      </c>
      <c r="B19" s="133" t="s">
        <v>10</v>
      </c>
      <c r="C19" s="133"/>
      <c r="D19" s="133"/>
      <c r="E19" s="133"/>
      <c r="F19" s="133"/>
      <c r="G19" s="133"/>
      <c r="H19" s="133"/>
      <c r="I19" s="133"/>
      <c r="J19" s="133"/>
    </row>
    <row r="21" spans="1:10" x14ac:dyDescent="0.25">
      <c r="B21" s="1" t="s">
        <v>3</v>
      </c>
      <c r="C21" s="1" t="s">
        <v>7</v>
      </c>
      <c r="D21" s="1" t="s">
        <v>4</v>
      </c>
      <c r="E21" s="1" t="s">
        <v>8</v>
      </c>
      <c r="F21" s="1" t="s">
        <v>11</v>
      </c>
      <c r="G21" s="1"/>
      <c r="H21" s="1"/>
    </row>
    <row r="22" spans="1:10" x14ac:dyDescent="0.25">
      <c r="B22" s="1">
        <v>2</v>
      </c>
      <c r="C22" s="1"/>
      <c r="D22" s="1">
        <v>24</v>
      </c>
      <c r="E22" s="1"/>
      <c r="F22" s="1">
        <f>B22*D22</f>
        <v>48</v>
      </c>
      <c r="G22" s="1"/>
      <c r="H22" s="1"/>
    </row>
    <row r="28" spans="1:10" x14ac:dyDescent="0.25">
      <c r="C28" s="118" t="s">
        <v>45</v>
      </c>
      <c r="D28" s="118"/>
      <c r="E28" s="118"/>
    </row>
    <row r="29" spans="1:10" x14ac:dyDescent="0.25">
      <c r="C29" s="118" t="s">
        <v>46</v>
      </c>
      <c r="D29" s="118"/>
      <c r="E29" s="118"/>
    </row>
    <row r="30" spans="1:10" x14ac:dyDescent="0.25">
      <c r="C30" s="118" t="s">
        <v>47</v>
      </c>
      <c r="D30" s="118"/>
      <c r="E30" s="118"/>
    </row>
    <row r="34" spans="3:3" x14ac:dyDescent="0.25">
      <c r="C34" t="s">
        <v>26</v>
      </c>
    </row>
  </sheetData>
  <mergeCells count="11">
    <mergeCell ref="D3:H3"/>
    <mergeCell ref="D4:H4"/>
    <mergeCell ref="D5:H5"/>
    <mergeCell ref="C28:E28"/>
    <mergeCell ref="C29:E29"/>
    <mergeCell ref="C30:E30"/>
    <mergeCell ref="A7:J7"/>
    <mergeCell ref="B9:J9"/>
    <mergeCell ref="B14:J14"/>
    <mergeCell ref="B19:J19"/>
    <mergeCell ref="B11:J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Anexo IB -Planilha Orçamentaria</vt:lpstr>
      <vt:lpstr>Anexo IC- Cronograma</vt:lpstr>
      <vt:lpstr>Anexo ID- ComposiçãoBDI</vt:lpstr>
      <vt:lpstr>Anexo IE-Memoria de Calculo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Marcos Paulo</cp:lastModifiedBy>
  <cp:lastPrinted>2022-11-11T11:51:32Z</cp:lastPrinted>
  <dcterms:created xsi:type="dcterms:W3CDTF">2022-09-12T11:36:37Z</dcterms:created>
  <dcterms:modified xsi:type="dcterms:W3CDTF">2022-11-11T11:31:15Z</dcterms:modified>
</cp:coreProperties>
</file>